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<sst xmlns="http://schemas.openxmlformats.org/spreadsheetml/2006/main" count="19" uniqueCount="19">
  <si>
    <t>支出總額</t>
  </si>
  <si>
    <t>類別</t>
  </si>
  <si>
    <t>預算</t>
  </si>
  <si>
    <t>實際</t>
  </si>
  <si>
    <t>差額 ($)</t>
  </si>
  <si>
    <t>差額 (%)</t>
  </si>
  <si>
    <t>帳號:01000100081941</t>
    <phoneticPr fontId="1" type="noConversion"/>
  </si>
  <si>
    <t>年/月/日</t>
    <phoneticPr fontId="1" type="noConversion"/>
  </si>
  <si>
    <t xml:space="preserve">                             簽名:</t>
    <phoneticPr fontId="1" type="noConversion"/>
  </si>
  <si>
    <t>負責人:</t>
    <phoneticPr fontId="1" type="noConversion"/>
  </si>
  <si>
    <t>學生會會長:</t>
    <phoneticPr fontId="1" type="noConversion"/>
  </si>
  <si>
    <t>學生議會議長:</t>
    <phoneticPr fontId="1" type="noConversion"/>
  </si>
  <si>
    <t>指導老師:</t>
    <phoneticPr fontId="1" type="noConversion"/>
  </si>
  <si>
    <t>109-1 10月</t>
    <phoneticPr fontId="1" type="noConversion"/>
  </si>
  <si>
    <t>109/10/05服務學習</t>
    <phoneticPr fontId="1" type="noConversion"/>
  </si>
  <si>
    <t>109/10/05 109迎新</t>
    <phoneticPr fontId="1" type="noConversion"/>
  </si>
  <si>
    <t>109/10/06議會一二讀</t>
    <phoneticPr fontId="1" type="noConversion"/>
  </si>
  <si>
    <t>109/10/06 109-1社博(帳篷)</t>
    <phoneticPr fontId="1" type="noConversion"/>
  </si>
  <si>
    <t>109/10/05吃喝備忘錄(特約)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</si>
</sst>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微軟正黑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  <font>
      <b/>
      <sz val="11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5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4" fillId="2" borderId="0" xfId="6" applyFont="1">
      <alignment horizontal="left"/>
    </xf>
    <xf numFmtId="14" fontId="0" fillId="0" borderId="0" xfId="0" applyNumberFormat="1">
      <alignment vertical="center" wrapText="1"/>
    </xf>
    <xf numFmtId="0" fontId="22" fillId="0" borderId="0" xfId="3" applyFont="1">
      <alignment horizontal="left"/>
    </xf>
    <xf numFmtId="0" fontId="23" fillId="0" borderId="0" xfId="3" applyFont="1">
      <alignment horizontal="left"/>
    </xf>
    <xf numFmtId="0" fontId="20" fillId="0" borderId="0" xfId="4" applyFont="1">
      <alignment vertical="center"/>
    </xf>
    <xf numFmtId="0" fontId="21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8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</font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headerRowDxfId="12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E7" sqref="E7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1" t="s">
        <v>13</v>
      </c>
      <c r="C1" s="12"/>
      <c r="D1" s="12"/>
      <c r="E1" s="12"/>
      <c r="F1" s="12"/>
      <c r="G1" s="8"/>
    </row>
    <row r="2" spans="2:7" ht="30" customHeight="1" x14ac:dyDescent="0.3">
      <c r="B2" s="13" t="s">
        <v>6</v>
      </c>
      <c r="C2" s="14"/>
      <c r="D2" s="14"/>
      <c r="E2" s="14"/>
      <c r="F2" s="14"/>
      <c r="G2" s="14"/>
    </row>
    <row r="3" spans="2:7" ht="30" customHeight="1" x14ac:dyDescent="0.3">
      <c r="B3" s="9" t="s">
        <v>7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10" t="s">
        <v>18</v>
      </c>
      <c r="C4" s="3"/>
      <c r="D4" s="4">
        <v>3000</v>
      </c>
      <c r="E4" s="4">
        <v>12694</v>
      </c>
      <c r="F4" s="4">
        <f>IFERROR(SUM(支出[預算]-支出[實際]), "")</f>
        <v>-9694</v>
      </c>
      <c r="G4" s="6">
        <f>IFERROR(SUM(支出[差額 ($)]/支出[預算]),"")</f>
        <v>-3.2313333333333332</v>
      </c>
    </row>
    <row r="5" spans="2:7" ht="30" customHeight="1" x14ac:dyDescent="0.3">
      <c r="B5" s="3" t="s">
        <v>14</v>
      </c>
      <c r="C5" s="3"/>
      <c r="D5" s="4">
        <v>28000</v>
      </c>
      <c r="E5" s="4"/>
      <c r="F5" s="4">
        <f>IFERROR(SUM(支出[預算]-支出[實際]), "")</f>
        <v>28000</v>
      </c>
      <c r="G5" s="6">
        <f>IFERROR(SUM(支出[差額 ($)]/支出[預算]),"")</f>
        <v>1</v>
      </c>
    </row>
    <row r="6" spans="2:7" ht="30" customHeight="1" x14ac:dyDescent="0.3">
      <c r="B6" s="3" t="s">
        <v>15</v>
      </c>
      <c r="C6" s="3"/>
      <c r="D6" s="4">
        <v>4500</v>
      </c>
      <c r="E6" s="4"/>
      <c r="F6" s="4">
        <f>IFERROR(SUM(支出[預算]-支出[實際]), "")</f>
        <v>4500</v>
      </c>
      <c r="G6" s="6">
        <f>IFERROR(SUM(支出[差額 ($)]/支出[預算]),"")</f>
        <v>1</v>
      </c>
    </row>
    <row r="7" spans="2:7" ht="30" customHeight="1" x14ac:dyDescent="0.3">
      <c r="B7" s="3" t="s">
        <v>16</v>
      </c>
      <c r="C7" s="3"/>
      <c r="D7" s="4">
        <v>1900</v>
      </c>
      <c r="E7" s="4"/>
      <c r="F7" s="4">
        <f>IFERROR(SUM(支出[預算]-支出[實際]), "")</f>
        <v>1900</v>
      </c>
      <c r="G7" s="6">
        <f>IFERROR(SUM(支出[差額 ($)]/支出[預算]),"")</f>
        <v>1</v>
      </c>
    </row>
    <row r="8" spans="2:7" ht="30" customHeight="1" x14ac:dyDescent="0.3">
      <c r="B8" s="3" t="s">
        <v>17</v>
      </c>
      <c r="C8" s="3"/>
      <c r="D8" s="4">
        <v>13230</v>
      </c>
      <c r="E8" s="4">
        <v>13230</v>
      </c>
      <c r="F8" s="4">
        <f>IFERROR(SUM(支出[預算]-支出[實際]), "")</f>
        <v>0</v>
      </c>
      <c r="G8" s="6">
        <f>IFERROR(SUM(支出[差額 ($)]/支出[預算]),"")</f>
        <v>0</v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50630</v>
      </c>
      <c r="E25" s="5">
        <f>IFERROR(SUM(支出[實際]), "")</f>
        <v>25924</v>
      </c>
      <c r="F25" s="5">
        <f>IFERROR(SUM(支出[差額 ($)]), "")</f>
        <v>24706</v>
      </c>
      <c r="G25" s="7">
        <f>IFERROR(SUM(支出[[#Totals],[差額 ($)]]/支出[[#Totals],[預算]]),"")</f>
        <v>0.48797155836460598</v>
      </c>
    </row>
    <row r="27" spans="2:7" ht="30" customHeight="1" x14ac:dyDescent="0.3">
      <c r="B27" s="1" t="s">
        <v>8</v>
      </c>
    </row>
    <row r="28" spans="2:7" ht="30" customHeight="1" x14ac:dyDescent="0.3">
      <c r="C28" s="1" t="s">
        <v>9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11</v>
      </c>
    </row>
    <row r="31" spans="2:7" ht="30" customHeight="1" x14ac:dyDescent="0.3">
      <c r="C31" s="1" t="s">
        <v>12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2020-12-28T19:16:13Z</dcterms:modified>
</cp:coreProperties>
</file>